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Calcul de la peinture" sheetId="1" r:id="rId1"/>
    <sheet name="Matrice dimension" sheetId="2" state="hidden" r:id="rId2"/>
    <sheet name="Matice peinture" sheetId="3" state="hidden" r:id="rId3"/>
  </sheets>
  <definedNames>
    <definedName name="_xlnm.Print_Area" localSheetId="0">'Calcul de la peinture'!$A$1:$K$26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0" authorId="0">
      <text>
        <r>
          <rPr>
            <sz val="10"/>
            <rFont val="Arial"/>
            <family val="2"/>
          </rPr>
          <t>Choisir l'unité</t>
        </r>
      </text>
    </comment>
  </commentList>
</comments>
</file>

<file path=xl/sharedStrings.xml><?xml version="1.0" encoding="utf-8"?>
<sst xmlns="http://schemas.openxmlformats.org/spreadsheetml/2006/main" count="92" uniqueCount="55">
  <si>
    <t>Petit utilitaire pour la peinture à l'ocre de ses ruches.</t>
  </si>
  <si>
    <t>Surface total (m²)</t>
  </si>
  <si>
    <t>Prix total (€)</t>
  </si>
  <si>
    <t>Elément</t>
  </si>
  <si>
    <t>Nombre</t>
  </si>
  <si>
    <t>Hauteur</t>
  </si>
  <si>
    <t>Largueur</t>
  </si>
  <si>
    <t>Longueur</t>
  </si>
  <si>
    <t>Surface unitaire (m²)</t>
  </si>
  <si>
    <t>Surface total par type (m²)</t>
  </si>
  <si>
    <t>Vide</t>
  </si>
  <si>
    <t>Ingrédients</t>
  </si>
  <si>
    <t>Prix
(Kg ou L)</t>
  </si>
  <si>
    <t>Unité</t>
  </si>
  <si>
    <r>
      <t xml:space="preserve">Quantité couche d'apprêt
</t>
    </r>
    <r>
      <rPr>
        <b/>
        <sz val="10"/>
        <rFont val="Arial"/>
        <family val="2"/>
      </rPr>
      <t>(10% d'eau)</t>
    </r>
  </si>
  <si>
    <t>Quantité couche de finition</t>
  </si>
  <si>
    <t>Quantité finale</t>
  </si>
  <si>
    <t>Prix final
(€)</t>
  </si>
  <si>
    <t>Légendes</t>
  </si>
  <si>
    <t xml:space="preserve">Eau </t>
  </si>
  <si>
    <t>L</t>
  </si>
  <si>
    <t>A remplir</t>
  </si>
  <si>
    <t xml:space="preserve">Farine </t>
  </si>
  <si>
    <t>g</t>
  </si>
  <si>
    <t>Automatique</t>
  </si>
  <si>
    <t xml:space="preserve">Pigment </t>
  </si>
  <si>
    <t>Kg</t>
  </si>
  <si>
    <t>A choisir</t>
  </si>
  <si>
    <t xml:space="preserve">Sulfate de fer </t>
  </si>
  <si>
    <t xml:space="preserve">Huile de lin </t>
  </si>
  <si>
    <t xml:space="preserve">Savon liquide </t>
  </si>
  <si>
    <t>mL</t>
  </si>
  <si>
    <t>Elements</t>
  </si>
  <si>
    <t>Hauteur
(cm)</t>
  </si>
  <si>
    <t>Corps Dadant</t>
  </si>
  <si>
    <t>Hausse Dadant</t>
  </si>
  <si>
    <t>Warré</t>
  </si>
  <si>
    <t>Voirnot</t>
  </si>
  <si>
    <t>Hausse Voirnot</t>
  </si>
  <si>
    <t>Langstroth</t>
  </si>
  <si>
    <t>Corps Ruchette</t>
  </si>
  <si>
    <t>Largueur (cm)</t>
  </si>
  <si>
    <t>Longueur (cm)</t>
  </si>
  <si>
    <t>Surface pour une couche (m²)</t>
  </si>
  <si>
    <t>Quantité finition</t>
  </si>
  <si>
    <t>quantité apprêt</t>
  </si>
  <si>
    <t>Eau (L)</t>
  </si>
  <si>
    <t>Farine (Kg)</t>
  </si>
  <si>
    <t>Pigment (kg)</t>
  </si>
  <si>
    <t>Sulfate de fer (Kg)</t>
  </si>
  <si>
    <t>Huile de lin (L)</t>
  </si>
  <si>
    <t>Savon liquide (L)</t>
  </si>
  <si>
    <t>litre obtenu</t>
  </si>
  <si>
    <t>dL</t>
  </si>
  <si>
    <t>cL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</si>
</sst>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.000"/>
  </numFmts>
  <fonts count="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2" borderId="0" xfId="0" applyFill="1" applyAlignment="1" applyProtection="1">
      <alignment/>
      <protection hidden="1"/>
    </xf>
    <xf numFmtId="164" fontId="1" fillId="2" borderId="0" xfId="0" applyFont="1" applyFill="1" applyAlignment="1" applyProtection="1">
      <alignment/>
      <protection hidden="1"/>
    </xf>
    <xf numFmtId="164" fontId="2" fillId="3" borderId="1" xfId="0" applyFont="1" applyFill="1" applyBorder="1" applyAlignment="1" applyProtection="1">
      <alignment horizontal="center"/>
      <protection hidden="1"/>
    </xf>
    <xf numFmtId="164" fontId="1" fillId="4" borderId="1" xfId="0" applyFont="1" applyFill="1" applyBorder="1" applyAlignment="1" applyProtection="1">
      <alignment horizontal="center"/>
      <protection hidden="1"/>
    </xf>
    <xf numFmtId="165" fontId="1" fillId="4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Font="1" applyFill="1" applyBorder="1" applyAlignment="1" applyProtection="1">
      <alignment horizontal="center" vertical="center" wrapText="1"/>
      <protection hidden="1"/>
    </xf>
    <xf numFmtId="164" fontId="0" fillId="2" borderId="0" xfId="0" applyFill="1" applyAlignment="1" applyProtection="1">
      <alignment horizontal="center" wrapText="1"/>
      <protection hidden="1"/>
    </xf>
    <xf numFmtId="164" fontId="0" fillId="5" borderId="1" xfId="0" applyFont="1" applyFill="1" applyBorder="1" applyAlignment="1" applyProtection="1">
      <alignment/>
      <protection locked="0"/>
    </xf>
    <xf numFmtId="164" fontId="1" fillId="6" borderId="1" xfId="0" applyFont="1" applyFill="1" applyBorder="1" applyAlignment="1" applyProtection="1">
      <alignment horizontal="center"/>
      <protection locked="0"/>
    </xf>
    <xf numFmtId="164" fontId="0" fillId="4" borderId="1" xfId="0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/>
      <protection hidden="1"/>
    </xf>
    <xf numFmtId="164" fontId="2" fillId="3" borderId="1" xfId="0" applyFont="1" applyFill="1" applyBorder="1" applyAlignment="1" applyProtection="1">
      <alignment horizontal="center" vertical="center" wrapText="1"/>
      <protection hidden="1"/>
    </xf>
    <xf numFmtId="164" fontId="0" fillId="2" borderId="0" xfId="0" applyFill="1" applyAlignment="1" applyProtection="1">
      <alignment horizontal="center" vertical="center" wrapText="1"/>
      <protection hidden="1"/>
    </xf>
    <xf numFmtId="164" fontId="1" fillId="3" borderId="1" xfId="0" applyFont="1" applyFill="1" applyBorder="1" applyAlignment="1" applyProtection="1">
      <alignment horizontal="center"/>
      <protection hidden="1"/>
    </xf>
    <xf numFmtId="164" fontId="1" fillId="5" borderId="1" xfId="0" applyFont="1" applyFill="1" applyBorder="1" applyAlignment="1" applyProtection="1">
      <alignment horizontal="center"/>
      <protection hidden="1" locked="0"/>
    </xf>
    <xf numFmtId="167" fontId="1" fillId="4" borderId="1" xfId="0" applyNumberFormat="1" applyFont="1" applyFill="1" applyBorder="1" applyAlignment="1" applyProtection="1">
      <alignment horizontal="center"/>
      <protection hidden="1"/>
    </xf>
    <xf numFmtId="167" fontId="2" fillId="4" borderId="1" xfId="0" applyNumberFormat="1" applyFont="1" applyFill="1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6" borderId="1" xfId="0" applyFill="1" applyBorder="1" applyAlignment="1" applyProtection="1">
      <alignment/>
      <protection hidden="1"/>
    </xf>
    <xf numFmtId="164" fontId="0" fillId="4" borderId="1" xfId="0" applyFill="1" applyBorder="1" applyAlignment="1" applyProtection="1">
      <alignment/>
      <protection hidden="1"/>
    </xf>
    <xf numFmtId="164" fontId="0" fillId="5" borderId="1" xfId="0" applyFill="1" applyBorder="1" applyAlignment="1" applyProtection="1">
      <alignment/>
      <protection hidden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0</xdr:col>
      <xdr:colOff>1181100</xdr:colOff>
      <xdr:row>6</xdr:row>
      <xdr:rowOff>57150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8585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="105" zoomScaleNormal="105" workbookViewId="0" topLeftCell="A1">
      <selection activeCell="A9" sqref="A9"/>
    </sheetView>
  </sheetViews>
  <sheetFormatPr defaultColWidth="12.57421875" defaultRowHeight="12.75"/>
  <cols>
    <col min="1" max="1" width="22.421875" style="1" customWidth="1"/>
    <col min="2" max="5" width="11.57421875" style="1" customWidth="1"/>
    <col min="6" max="6" width="14.00390625" style="1" customWidth="1"/>
    <col min="7" max="7" width="11.57421875" style="1" customWidth="1"/>
    <col min="8" max="8" width="2.421875" style="1" customWidth="1"/>
    <col min="9" max="9" width="11.57421875" style="1" customWidth="1"/>
    <col min="10" max="10" width="4.7109375" style="1" customWidth="1"/>
    <col min="11" max="16384" width="11.57421875" style="1" customWidth="1"/>
  </cols>
  <sheetData>
    <row r="1" ht="12.75"/>
    <row r="2" spans="3:6" ht="15">
      <c r="C2" s="2"/>
      <c r="D2" s="2"/>
      <c r="E2" s="2"/>
      <c r="F2" s="2"/>
    </row>
    <row r="3" spans="3:6" ht="15">
      <c r="C3" s="2" t="s">
        <v>0</v>
      </c>
      <c r="D3" s="2"/>
      <c r="E3" s="2"/>
      <c r="F3" s="2"/>
    </row>
    <row r="4" ht="12.75"/>
    <row r="5" spans="5:7" ht="15.75">
      <c r="E5" s="3" t="s">
        <v>1</v>
      </c>
      <c r="F5" s="3"/>
      <c r="G5" s="4">
        <f>SUM(G9:G16)</f>
        <v>0</v>
      </c>
    </row>
    <row r="6" spans="5:7" ht="15.75">
      <c r="E6" s="3" t="s">
        <v>2</v>
      </c>
      <c r="F6" s="3"/>
      <c r="G6" s="5">
        <f>SUM(G20:G25)</f>
        <v>0</v>
      </c>
    </row>
    <row r="7" ht="12.75"/>
    <row r="8" spans="1:12" s="7" customFormat="1" ht="36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L8" s="1"/>
    </row>
    <row r="9" spans="1:7" ht="15.75">
      <c r="A9" s="8" t="s">
        <v>10</v>
      </c>
      <c r="B9" s="9"/>
      <c r="C9" s="10">
        <f>VLOOKUP($A9,'Matrice dimension'!$A$3:$B$11,2,0)</f>
        <v>0</v>
      </c>
      <c r="D9" s="10">
        <f>VLOOKUP($A9,'Matrice dimension'!$A$13:$B$20,2,0)</f>
        <v>0</v>
      </c>
      <c r="E9" s="10">
        <f>VLOOKUP($A9,'Matrice dimension'!$A$23:$B$30,2,0)</f>
        <v>0</v>
      </c>
      <c r="F9" s="10">
        <f>VLOOKUP($A9,'Matrice dimension'!$A$33:$B$40,2,0)</f>
        <v>0</v>
      </c>
      <c r="G9" s="10">
        <f>F9*B9</f>
        <v>0</v>
      </c>
    </row>
    <row r="10" spans="1:11" ht="15">
      <c r="A10" s="8" t="s">
        <v>10</v>
      </c>
      <c r="B10" s="9"/>
      <c r="C10" s="10">
        <f>VLOOKUP($A10,'Matrice dimension'!$A$3:$B$11,2,0)</f>
        <v>0</v>
      </c>
      <c r="D10" s="10">
        <f>VLOOKUP($A10,'Matrice dimension'!$A$13:$B$20,2,0)</f>
        <v>0</v>
      </c>
      <c r="E10" s="10">
        <f>VLOOKUP($A10,'Matrice dimension'!$A$23:$B$30,2,0)</f>
        <v>0</v>
      </c>
      <c r="F10" s="10">
        <f>VLOOKUP($A10,'Matrice dimension'!$A$33:$B$40,2,0)</f>
        <v>0</v>
      </c>
      <c r="G10" s="10">
        <f>F10*B10</f>
        <v>0</v>
      </c>
      <c r="K10" s="7"/>
    </row>
    <row r="11" spans="1:7" ht="15">
      <c r="A11" s="8" t="s">
        <v>10</v>
      </c>
      <c r="B11" s="9"/>
      <c r="C11" s="10">
        <f>VLOOKUP($A11,'Matrice dimension'!$A$3:$B$11,2,0)</f>
        <v>0</v>
      </c>
      <c r="D11" s="10">
        <f>VLOOKUP($A11,'Matrice dimension'!$A$13:$B$20,2,0)</f>
        <v>0</v>
      </c>
      <c r="E11" s="10">
        <f>VLOOKUP($A11,'Matrice dimension'!$A$23:$B$30,2,0)</f>
        <v>0</v>
      </c>
      <c r="F11" s="10">
        <f>VLOOKUP($A11,'Matrice dimension'!$A$33:$B$40,2,0)</f>
        <v>0</v>
      </c>
      <c r="G11" s="10">
        <f>F11*B11</f>
        <v>0</v>
      </c>
    </row>
    <row r="12" spans="1:10" ht="15">
      <c r="A12" s="8" t="s">
        <v>10</v>
      </c>
      <c r="B12" s="9"/>
      <c r="C12" s="10">
        <f>VLOOKUP($A12,'Matrice dimension'!$A$3:$B$11,2,0)</f>
        <v>0</v>
      </c>
      <c r="D12" s="10">
        <f>VLOOKUP($A12,'Matrice dimension'!$A$13:$B$20,2,0)</f>
        <v>0</v>
      </c>
      <c r="E12" s="10">
        <f>VLOOKUP($A12,'Matrice dimension'!$A$23:$B$30,2,0)</f>
        <v>0</v>
      </c>
      <c r="F12" s="10">
        <f>VLOOKUP($A12,'Matrice dimension'!$A$33:$B$40,2,0)</f>
        <v>0</v>
      </c>
      <c r="G12" s="10">
        <f>F12*B12</f>
        <v>0</v>
      </c>
      <c r="J12" s="11"/>
    </row>
    <row r="13" spans="1:7" ht="15">
      <c r="A13" s="8" t="s">
        <v>10</v>
      </c>
      <c r="B13" s="9"/>
      <c r="C13" s="10">
        <f>VLOOKUP($A13,'Matrice dimension'!$A$3:$B$11,2,0)</f>
        <v>0</v>
      </c>
      <c r="D13" s="10">
        <f>VLOOKUP($A13,'Matrice dimension'!$A$13:$B$20,2,0)</f>
        <v>0</v>
      </c>
      <c r="E13" s="10">
        <f>VLOOKUP($A13,'Matrice dimension'!$A$23:$B$30,2,0)</f>
        <v>0</v>
      </c>
      <c r="F13" s="10">
        <f>VLOOKUP($A13,'Matrice dimension'!$A$33:$B$40,2,0)</f>
        <v>0</v>
      </c>
      <c r="G13" s="10">
        <f>F13*B13</f>
        <v>0</v>
      </c>
    </row>
    <row r="14" spans="1:7" ht="15">
      <c r="A14" s="8" t="s">
        <v>10</v>
      </c>
      <c r="B14" s="9"/>
      <c r="C14" s="10">
        <f>VLOOKUP($A14,'Matrice dimension'!$A$3:$B$11,2,0)</f>
        <v>0</v>
      </c>
      <c r="D14" s="10">
        <f>VLOOKUP($A14,'Matrice dimension'!$A$13:$B$20,2,0)</f>
        <v>0</v>
      </c>
      <c r="E14" s="10">
        <f>VLOOKUP($A14,'Matrice dimension'!$A$23:$B$30,2,0)</f>
        <v>0</v>
      </c>
      <c r="F14" s="10">
        <f>VLOOKUP($A14,'Matrice dimension'!$A$33:$B$40,2,0)</f>
        <v>0</v>
      </c>
      <c r="G14" s="10">
        <f>F14*B14</f>
        <v>0</v>
      </c>
    </row>
    <row r="15" spans="1:7" ht="15">
      <c r="A15" s="8" t="s">
        <v>10</v>
      </c>
      <c r="B15" s="9"/>
      <c r="C15" s="10">
        <f>VLOOKUP($A15,'Matrice dimension'!$A$3:$B$11,2,0)</f>
        <v>0</v>
      </c>
      <c r="D15" s="10">
        <f>VLOOKUP($A15,'Matrice dimension'!$A$13:$B$20,2,0)</f>
        <v>0</v>
      </c>
      <c r="E15" s="10">
        <f>VLOOKUP($A15,'Matrice dimension'!$A$23:$B$30,2,0)</f>
        <v>0</v>
      </c>
      <c r="F15" s="10">
        <f>VLOOKUP($A15,'Matrice dimension'!$A$33:$B$40,2,0)</f>
        <v>0</v>
      </c>
      <c r="G15" s="10">
        <f>F15*B15</f>
        <v>0</v>
      </c>
    </row>
    <row r="16" spans="1:7" ht="15">
      <c r="A16" s="8" t="s">
        <v>10</v>
      </c>
      <c r="B16" s="9"/>
      <c r="C16" s="10">
        <f>VLOOKUP($A16,'Matrice dimension'!$A$3:$B$11,2,0)</f>
        <v>0</v>
      </c>
      <c r="D16" s="10">
        <f>VLOOKUP($A16,'Matrice dimension'!$A$13:$B$20,2,0)</f>
        <v>0</v>
      </c>
      <c r="E16" s="10">
        <f>VLOOKUP($A16,'Matrice dimension'!$A$23:$B$30,2,0)</f>
        <v>0</v>
      </c>
      <c r="F16" s="10">
        <f>VLOOKUP($A16,'Matrice dimension'!$A$33:$B$40,2,0)</f>
        <v>0</v>
      </c>
      <c r="G16" s="10">
        <f>F16*B16</f>
        <v>0</v>
      </c>
    </row>
    <row r="19" spans="1:10" s="13" customFormat="1" ht="55.5" customHeight="1">
      <c r="A19" s="12" t="s">
        <v>11</v>
      </c>
      <c r="B19" s="12" t="s">
        <v>12</v>
      </c>
      <c r="C19" s="12" t="s">
        <v>13</v>
      </c>
      <c r="D19" s="12" t="s">
        <v>14</v>
      </c>
      <c r="E19" s="12" t="s">
        <v>15</v>
      </c>
      <c r="F19" s="12" t="s">
        <v>16</v>
      </c>
      <c r="G19" s="12" t="s">
        <v>17</v>
      </c>
      <c r="H19" s="1"/>
      <c r="I19" s="6" t="s">
        <v>18</v>
      </c>
      <c r="J19" s="6"/>
    </row>
    <row r="20" spans="1:10" ht="15">
      <c r="A20" s="14" t="s">
        <v>19</v>
      </c>
      <c r="B20" s="9">
        <v>0.0035</v>
      </c>
      <c r="C20" s="15" t="s">
        <v>20</v>
      </c>
      <c r="D20" s="16">
        <f>(('Matice peinture'!$C4*(VLOOKUP($C20,'Matice peinture'!$A$15:$B$18,2,0)))/'Matice peinture'!$C$2)*$G$5</f>
        <v>0</v>
      </c>
      <c r="E20" s="16">
        <f>(('Matice peinture'!$B4*(VLOOKUP($C20,'Matice peinture'!$A$15:$B$18,2,0)))/'Matice peinture'!$B$2)*$G$5</f>
        <v>0</v>
      </c>
      <c r="F20" s="17">
        <f>SUM(D20:E20)</f>
        <v>0</v>
      </c>
      <c r="G20" s="5">
        <f>B20*('Matice peinture'!$B4/'Matice peinture'!$B$2*$G$5)</f>
        <v>0</v>
      </c>
      <c r="I20" s="18" t="s">
        <v>21</v>
      </c>
      <c r="J20" s="19"/>
    </row>
    <row r="21" spans="1:10" ht="15">
      <c r="A21" s="14" t="s">
        <v>22</v>
      </c>
      <c r="B21" s="9">
        <v>0.63</v>
      </c>
      <c r="C21" s="15" t="s">
        <v>23</v>
      </c>
      <c r="D21" s="16">
        <f>(('Matice peinture'!$C5*(VLOOKUP($C21,'Matice peinture'!$A$12:$B$13,2,0)))/'Matice peinture'!$C$2)*$G$5</f>
        <v>0</v>
      </c>
      <c r="E21" s="16">
        <f>(('Matice peinture'!$B5*(VLOOKUP($C21,'Matice peinture'!$A$12:$B$13,2,0)))/'Matice peinture'!$B$2)*$G$5</f>
        <v>0</v>
      </c>
      <c r="F21" s="17">
        <f>SUM(D21:E21)</f>
        <v>0</v>
      </c>
      <c r="G21" s="5">
        <f>B21*('Matice peinture'!$B5/'Matice peinture'!$B$2*$G$5)</f>
        <v>0</v>
      </c>
      <c r="I21" s="18" t="s">
        <v>24</v>
      </c>
      <c r="J21" s="20"/>
    </row>
    <row r="22" spans="1:10" ht="15">
      <c r="A22" s="14" t="s">
        <v>25</v>
      </c>
      <c r="B22" s="9">
        <v>8</v>
      </c>
      <c r="C22" s="15" t="s">
        <v>26</v>
      </c>
      <c r="D22" s="16">
        <f>(('Matice peinture'!$C6*(VLOOKUP($C22,'Matice peinture'!$A$12:$B$13,2,0)))/'Matice peinture'!$C$2)*$G$5</f>
        <v>0</v>
      </c>
      <c r="E22" s="16">
        <f>(('Matice peinture'!$B6*(VLOOKUP($C22,'Matice peinture'!$A$12:$B$13,2,0)))/'Matice peinture'!$B$2)*$G$5</f>
        <v>0</v>
      </c>
      <c r="F22" s="17">
        <f>SUM(D22:E22)</f>
        <v>0</v>
      </c>
      <c r="G22" s="5">
        <f>B22*('Matice peinture'!$B6/'Matice peinture'!$B$2*$G$5)</f>
        <v>0</v>
      </c>
      <c r="I22" s="18" t="s">
        <v>27</v>
      </c>
      <c r="J22" s="21"/>
    </row>
    <row r="23" spans="1:7" ht="15">
      <c r="A23" s="14" t="s">
        <v>28</v>
      </c>
      <c r="B23" s="9">
        <v>1</v>
      </c>
      <c r="C23" s="15" t="s">
        <v>23</v>
      </c>
      <c r="D23" s="16">
        <f>(('Matice peinture'!$C7*(VLOOKUP($C23,'Matice peinture'!$A$12:$B$13,2,0)))/'Matice peinture'!$C$2)*$G$5</f>
        <v>0</v>
      </c>
      <c r="E23" s="16">
        <f>(('Matice peinture'!$B7*(VLOOKUP($C23,'Matice peinture'!$A$12:$B$13,2,0)))/'Matice peinture'!$B$2)*$G$5</f>
        <v>0</v>
      </c>
      <c r="F23" s="17">
        <f>SUM(D23:E23)</f>
        <v>0</v>
      </c>
      <c r="G23" s="5">
        <f>B23*('Matice peinture'!$B7/'Matice peinture'!$B$2*$G$5)</f>
        <v>0</v>
      </c>
    </row>
    <row r="24" spans="1:7" ht="15">
      <c r="A24" s="14" t="s">
        <v>29</v>
      </c>
      <c r="B24" s="9">
        <v>5.05</v>
      </c>
      <c r="C24" s="15" t="s">
        <v>20</v>
      </c>
      <c r="D24" s="16">
        <f>(('Matice peinture'!$C8*(VLOOKUP($C24,'Matice peinture'!$A$15:$B$18,2,0)))/'Matice peinture'!$C$2)*$G$5</f>
        <v>0</v>
      </c>
      <c r="E24" s="16">
        <f>(('Matice peinture'!$B8*(VLOOKUP($C24,'Matice peinture'!$A$15:$B$18,2,0)))/'Matice peinture'!$B$2)*$G$5</f>
        <v>0</v>
      </c>
      <c r="F24" s="17">
        <f>SUM(D24:E24)</f>
        <v>0</v>
      </c>
      <c r="G24" s="5">
        <f>B24*('Matice peinture'!$B8/'Matice peinture'!$B$2*$G$5)</f>
        <v>0</v>
      </c>
    </row>
    <row r="25" spans="1:7" ht="15">
      <c r="A25" s="14" t="s">
        <v>30</v>
      </c>
      <c r="B25" s="9">
        <v>5</v>
      </c>
      <c r="C25" s="15" t="s">
        <v>31</v>
      </c>
      <c r="D25" s="16">
        <f>(('Matice peinture'!$C9*(VLOOKUP($C25,'Matice peinture'!$A$15:$B$18,2,0)))/'Matice peinture'!$C$2)*$G$5</f>
        <v>0</v>
      </c>
      <c r="E25" s="16">
        <f>(('Matice peinture'!$B9*(VLOOKUP($C25,'Matice peinture'!$A$15:$B$18,2,0)))/'Matice peinture'!$B$2)*$G$5</f>
        <v>0</v>
      </c>
      <c r="F25" s="17">
        <f>SUM(D25:E25)</f>
        <v>0</v>
      </c>
      <c r="G25" s="5">
        <f>B25*('Matice peinture'!$B9/'Matice peinture'!$B$2*$G$5)</f>
        <v>0</v>
      </c>
    </row>
    <row r="65536" ht="15"/>
  </sheetData>
  <sheetProtection password="E7E7" sheet="1"/>
  <mergeCells count="3">
    <mergeCell ref="E5:F5"/>
    <mergeCell ref="E6:F6"/>
    <mergeCell ref="I19:J19"/>
  </mergeCells>
  <dataValidations count="5">
    <dataValidation type="list" operator="equal" allowBlank="1" sqref="A9:A16">
      <formula1>'Matrice dimension'!$A$3:$A$11</formula1>
    </dataValidation>
    <dataValidation type="list" operator="equal" allowBlank="1" sqref="C20">
      <formula1>'Matice peinture'!$A$15:$A$18</formula1>
    </dataValidation>
    <dataValidation type="list" operator="equal" allowBlank="1" sqref="C21:C23">
      <formula1>'Matice peinture'!$A$12:$A$13</formula1>
    </dataValidation>
    <dataValidation type="list" operator="equal" allowBlank="1" sqref="C24">
      <formula1>'Matice peinture'!$A$15:$A$18</formula1>
    </dataValidation>
    <dataValidation type="list" operator="equal" allowBlank="1" sqref="C25">
      <formula1>'Matice peinture'!$A$15:$A$18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landscape" paperSize="9" scale="110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0"/>
  <sheetViews>
    <sheetView zoomScale="105" zoomScaleNormal="105" workbookViewId="0" topLeftCell="A13">
      <selection activeCell="C37" sqref="C37"/>
    </sheetView>
  </sheetViews>
  <sheetFormatPr defaultColWidth="11.421875" defaultRowHeight="12.75"/>
  <cols>
    <col min="1" max="1" width="17.8515625" style="0" customWidth="1"/>
    <col min="2" max="3" width="11.57421875" style="0" customWidth="1"/>
    <col min="4" max="16384" width="11.57421875" style="0" customWidth="1"/>
  </cols>
  <sheetData>
    <row r="1" ht="12.75"/>
    <row r="2" spans="1:3" ht="24.75">
      <c r="A2" t="s">
        <v>32</v>
      </c>
      <c r="B2" s="22" t="s">
        <v>33</v>
      </c>
      <c r="C2" s="22"/>
    </row>
    <row r="3" spans="1:2" ht="12.75">
      <c r="A3" t="s">
        <v>34</v>
      </c>
      <c r="B3">
        <v>31</v>
      </c>
    </row>
    <row r="4" spans="1:2" ht="12.75">
      <c r="A4" t="s">
        <v>35</v>
      </c>
      <c r="B4">
        <v>17</v>
      </c>
    </row>
    <row r="5" spans="1:2" ht="12.75">
      <c r="A5" t="s">
        <v>36</v>
      </c>
      <c r="B5">
        <v>21</v>
      </c>
    </row>
    <row r="6" spans="1:2" ht="12.75">
      <c r="A6" t="s">
        <v>37</v>
      </c>
      <c r="B6">
        <v>37</v>
      </c>
    </row>
    <row r="7" spans="1:2" ht="12.75">
      <c r="A7" t="s">
        <v>38</v>
      </c>
      <c r="B7">
        <v>20</v>
      </c>
    </row>
    <row r="8" spans="1:2" ht="12.75">
      <c r="A8" t="s">
        <v>39</v>
      </c>
      <c r="B8">
        <v>20</v>
      </c>
    </row>
    <row r="9" spans="1:2" ht="12.75">
      <c r="A9" t="s">
        <v>40</v>
      </c>
      <c r="B9">
        <v>31</v>
      </c>
    </row>
    <row r="10" spans="1:2" ht="12.75">
      <c r="A10" t="s">
        <v>10</v>
      </c>
      <c r="B10">
        <v>0</v>
      </c>
    </row>
    <row r="12" spans="1:2" ht="24.75">
      <c r="A12" t="s">
        <v>32</v>
      </c>
      <c r="B12" s="22" t="s">
        <v>41</v>
      </c>
    </row>
    <row r="13" spans="1:2" ht="12.75">
      <c r="A13" t="s">
        <v>34</v>
      </c>
      <c r="B13">
        <v>43</v>
      </c>
    </row>
    <row r="14" spans="1:2" ht="12.75">
      <c r="A14" t="s">
        <v>35</v>
      </c>
      <c r="B14">
        <v>43</v>
      </c>
    </row>
    <row r="15" spans="1:2" ht="12.75">
      <c r="A15" t="s">
        <v>36</v>
      </c>
      <c r="B15">
        <v>35</v>
      </c>
    </row>
    <row r="16" spans="1:2" ht="12.75">
      <c r="A16" t="str">
        <f>A6</f>
        <v>Voirnot</v>
      </c>
      <c r="B16">
        <v>43</v>
      </c>
    </row>
    <row r="17" spans="1:2" ht="12.75">
      <c r="A17" t="str">
        <f>A7</f>
        <v>Hausse Voirnot</v>
      </c>
      <c r="B17">
        <v>43</v>
      </c>
    </row>
    <row r="18" spans="1:2" ht="12.75">
      <c r="A18" t="s">
        <v>39</v>
      </c>
      <c r="B18">
        <v>43</v>
      </c>
    </row>
    <row r="19" spans="1:2" ht="12.75">
      <c r="A19" t="s">
        <v>40</v>
      </c>
      <c r="B19">
        <v>28</v>
      </c>
    </row>
    <row r="20" spans="1:2" ht="12.75">
      <c r="A20" t="s">
        <v>10</v>
      </c>
      <c r="B20">
        <v>0</v>
      </c>
    </row>
    <row r="22" spans="1:2" ht="24.75">
      <c r="A22" t="s">
        <v>32</v>
      </c>
      <c r="B22" s="22" t="s">
        <v>42</v>
      </c>
    </row>
    <row r="23" spans="1:2" ht="12.75">
      <c r="A23" t="s">
        <v>34</v>
      </c>
      <c r="B23">
        <v>50</v>
      </c>
    </row>
    <row r="24" spans="1:2" ht="12.75">
      <c r="A24" t="s">
        <v>35</v>
      </c>
      <c r="B24">
        <v>50</v>
      </c>
    </row>
    <row r="25" spans="1:2" ht="12.75">
      <c r="A25" t="s">
        <v>36</v>
      </c>
      <c r="B25">
        <v>35</v>
      </c>
    </row>
    <row r="26" spans="1:2" ht="12.75">
      <c r="A26" t="str">
        <f>A6</f>
        <v>Voirnot</v>
      </c>
      <c r="B26">
        <v>41</v>
      </c>
    </row>
    <row r="27" spans="1:2" ht="12.75">
      <c r="A27" t="str">
        <f>A7</f>
        <v>Hausse Voirnot</v>
      </c>
      <c r="B27">
        <v>41</v>
      </c>
    </row>
    <row r="28" spans="1:2" ht="12.75">
      <c r="A28" t="s">
        <v>39</v>
      </c>
      <c r="B28">
        <v>50</v>
      </c>
    </row>
    <row r="29" spans="1:2" ht="12.75">
      <c r="A29" t="s">
        <v>40</v>
      </c>
      <c r="B29">
        <v>50</v>
      </c>
    </row>
    <row r="30" spans="1:2" ht="12.75">
      <c r="A30" t="s">
        <v>10</v>
      </c>
      <c r="B30">
        <v>0</v>
      </c>
    </row>
    <row r="32" spans="1:2" ht="24.75">
      <c r="A32" t="s">
        <v>32</v>
      </c>
      <c r="B32" s="22" t="s">
        <v>8</v>
      </c>
    </row>
    <row r="33" spans="1:2" ht="12.75">
      <c r="A33" t="s">
        <v>34</v>
      </c>
      <c r="B33">
        <f>(B3*B13*2+B23*B3*2)/10000</f>
        <v>0.5766</v>
      </c>
    </row>
    <row r="34" spans="1:2" ht="12.75">
      <c r="A34" t="s">
        <v>35</v>
      </c>
      <c r="B34">
        <f>(B4*B14*2+B24*B4*2)/10000</f>
        <v>0.3162</v>
      </c>
    </row>
    <row r="35" spans="1:2" ht="12.75">
      <c r="A35" t="s">
        <v>36</v>
      </c>
      <c r="B35">
        <f>(B5*B15*2+B25*B5*2)/10000</f>
        <v>0.294</v>
      </c>
    </row>
    <row r="36" spans="1:2" ht="12.75">
      <c r="A36" t="str">
        <f>A6</f>
        <v>Voirnot</v>
      </c>
      <c r="B36">
        <f>(B6*B16*2+B26*B6*2)/10000</f>
        <v>0.6216</v>
      </c>
    </row>
    <row r="37" spans="1:2" ht="12.75">
      <c r="A37" t="str">
        <f>A7</f>
        <v>Hausse Voirnot</v>
      </c>
      <c r="B37">
        <f>(B7*B17*2+B27*B7*2)/10000</f>
        <v>0.336</v>
      </c>
    </row>
    <row r="38" spans="1:2" ht="12.75">
      <c r="A38" t="s">
        <v>39</v>
      </c>
      <c r="B38">
        <f>(B8*B18*2+B28*B8*2)/10000</f>
        <v>0.372</v>
      </c>
    </row>
    <row r="39" spans="1:2" ht="12.75">
      <c r="A39" t="s">
        <v>40</v>
      </c>
      <c r="B39">
        <f>(B9*B19*2+B29*B9*2)/10000</f>
        <v>0.4836</v>
      </c>
    </row>
    <row r="40" spans="1:2" ht="12.75">
      <c r="A40" t="s">
        <v>10</v>
      </c>
      <c r="B40">
        <v>0</v>
      </c>
    </row>
  </sheetData>
  <sheetProtection password="E7E7" sheet="1"/>
  <printOptions/>
  <pageMargins left="0.7875" right="0.7875" top="1.025" bottom="1.025" header="0.7875" footer="0.7875"/>
  <pageSetup horizontalDpi="300" verticalDpi="300" orientation="landscape" paperSize="9" scale="11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="105" zoomScaleNormal="105" workbookViewId="0" topLeftCell="A1">
      <selection activeCell="F13" sqref="F13"/>
    </sheetView>
  </sheetViews>
  <sheetFormatPr defaultColWidth="11.421875" defaultRowHeight="12.75"/>
  <cols>
    <col min="1" max="1" width="30.28125" style="0" customWidth="1"/>
    <col min="2" max="2" width="15.00390625" style="0" customWidth="1"/>
    <col min="3" max="3" width="11.57421875" style="0" customWidth="1"/>
    <col min="4" max="16384" width="11.57421875" style="0" customWidth="1"/>
  </cols>
  <sheetData>
    <row r="1" ht="12.75"/>
    <row r="2" spans="1:3" ht="12.75">
      <c r="A2" t="s">
        <v>43</v>
      </c>
      <c r="B2">
        <v>18</v>
      </c>
      <c r="C2">
        <f>C10*B2/B10</f>
        <v>19.8</v>
      </c>
    </row>
    <row r="3" spans="1:3" ht="12.75">
      <c r="A3" t="s">
        <v>11</v>
      </c>
      <c r="B3" t="s">
        <v>44</v>
      </c>
      <c r="C3" t="s">
        <v>45</v>
      </c>
    </row>
    <row r="4" spans="1:3" ht="12.75">
      <c r="A4" t="s">
        <v>46</v>
      </c>
      <c r="B4">
        <v>3.2</v>
      </c>
      <c r="C4">
        <f>0.5+3.2</f>
        <v>3.7</v>
      </c>
    </row>
    <row r="5" spans="1:3" ht="12.75">
      <c r="A5" t="s">
        <v>47</v>
      </c>
      <c r="B5">
        <v>0.26</v>
      </c>
      <c r="C5">
        <v>0.26</v>
      </c>
    </row>
    <row r="6" spans="1:3" ht="12.75">
      <c r="A6" t="s">
        <v>48</v>
      </c>
      <c r="B6">
        <v>1</v>
      </c>
      <c r="C6">
        <v>1</v>
      </c>
    </row>
    <row r="7" spans="1:3" ht="12.75">
      <c r="A7" t="s">
        <v>49</v>
      </c>
      <c r="B7">
        <v>0.1</v>
      </c>
      <c r="C7">
        <v>0.1</v>
      </c>
    </row>
    <row r="8" spans="1:3" ht="12.75">
      <c r="A8" t="s">
        <v>50</v>
      </c>
      <c r="B8">
        <v>0.4</v>
      </c>
      <c r="C8">
        <v>0.4</v>
      </c>
    </row>
    <row r="9" spans="1:3" ht="12.75">
      <c r="A9" t="s">
        <v>51</v>
      </c>
      <c r="B9">
        <v>0.04</v>
      </c>
      <c r="C9">
        <v>0.04</v>
      </c>
    </row>
    <row r="10" spans="1:3" ht="12.75">
      <c r="A10" t="s">
        <v>52</v>
      </c>
      <c r="B10">
        <v>5</v>
      </c>
      <c r="C10">
        <v>5.5</v>
      </c>
    </row>
    <row r="12" spans="1:2" ht="12.75">
      <c r="A12" t="s">
        <v>26</v>
      </c>
      <c r="B12">
        <v>1</v>
      </c>
    </row>
    <row r="13" spans="1:2" ht="12.75">
      <c r="A13" t="s">
        <v>23</v>
      </c>
      <c r="B13">
        <v>1000</v>
      </c>
    </row>
    <row r="15" spans="1:2" ht="12.75">
      <c r="A15" t="s">
        <v>20</v>
      </c>
      <c r="B15">
        <v>1</v>
      </c>
    </row>
    <row r="16" spans="1:2" ht="12.75">
      <c r="A16" t="s">
        <v>53</v>
      </c>
      <c r="B16">
        <v>10</v>
      </c>
    </row>
    <row r="17" spans="1:2" ht="12.75">
      <c r="A17" t="s">
        <v>54</v>
      </c>
      <c r="B17">
        <v>100</v>
      </c>
    </row>
    <row r="18" spans="1:2" ht="12.75">
      <c r="A18" t="s">
        <v>31</v>
      </c>
      <c r="B18">
        <v>1000</v>
      </c>
    </row>
  </sheetData>
  <sheetProtection password="9BA9" sheet="1"/>
  <printOptions/>
  <pageMargins left="0.7875" right="0.7875" top="1.025" bottom="1.025" header="0.7875" footer="0.7875"/>
  <pageSetup horizontalDpi="300" verticalDpi="300" orientation="landscape" paperSize="9" scale="11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2013-02-24T10:08:20Z</dcterms:created>
  <dcterms:modified xsi:type="dcterms:W3CDTF">2013-04-11T19:57:55Z</dcterms:modified>
  <cp:category/>
  <cp:version/>
  <cp:contentType/>
  <cp:contentStatus/>
  <cp:revision>21</cp:revision>
</cp:coreProperties>
</file>